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Area Comune\Alessandra\BILANCIO\2020\CONSUNTIVO\SITO\"/>
    </mc:Choice>
  </mc:AlternateContent>
  <bookViews>
    <workbookView xWindow="0" yWindow="0" windowWidth="21600" windowHeight="9135"/>
  </bookViews>
  <sheets>
    <sheet name="2020 OK" sheetId="4" r:id="rId1"/>
  </sheets>
  <calcPr calcId="152511"/>
</workbook>
</file>

<file path=xl/calcChain.xml><?xml version="1.0" encoding="utf-8"?>
<calcChain xmlns="http://schemas.openxmlformats.org/spreadsheetml/2006/main">
  <c r="F24" i="4" l="1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E24" i="4"/>
  <c r="U23" i="4"/>
  <c r="U25" i="4"/>
  <c r="U8" i="4"/>
  <c r="U7" i="4"/>
  <c r="U5" i="4"/>
  <c r="R26" i="4"/>
  <c r="C24" i="4"/>
  <c r="B24" i="4"/>
  <c r="D4" i="4" l="1"/>
  <c r="D5" i="4"/>
  <c r="V5" i="4" s="1"/>
  <c r="D6" i="4"/>
  <c r="D7" i="4"/>
  <c r="V7" i="4" s="1"/>
  <c r="D8" i="4"/>
  <c r="V8" i="4" s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3" i="4"/>
  <c r="V23" i="4" l="1"/>
  <c r="D24" i="4"/>
  <c r="U22" i="4" l="1"/>
  <c r="V22" i="4" s="1"/>
  <c r="U21" i="4" l="1"/>
  <c r="V21" i="4" s="1"/>
  <c r="U18" i="4" l="1"/>
  <c r="V18" i="4" s="1"/>
  <c r="U20" i="4" l="1"/>
  <c r="V20" i="4" s="1"/>
  <c r="U3" i="4" l="1"/>
  <c r="V3" i="4" s="1"/>
  <c r="U19" i="4" l="1"/>
  <c r="V19" i="4" s="1"/>
  <c r="U17" i="4" l="1"/>
  <c r="V17" i="4" s="1"/>
  <c r="U16" i="4" l="1"/>
  <c r="V16" i="4" s="1"/>
  <c r="U14" i="4"/>
  <c r="V14" i="4" s="1"/>
  <c r="U15" i="4" l="1"/>
  <c r="V15" i="4" s="1"/>
  <c r="O26" i="4" l="1"/>
  <c r="G26" i="4"/>
  <c r="E26" i="4"/>
  <c r="Q26" i="4"/>
  <c r="P26" i="4"/>
  <c r="N26" i="4"/>
  <c r="M26" i="4"/>
  <c r="L26" i="4"/>
  <c r="K26" i="4"/>
  <c r="J26" i="4"/>
  <c r="I26" i="4"/>
  <c r="H26" i="4"/>
  <c r="U13" i="4"/>
  <c r="U12" i="4"/>
  <c r="V12" i="4" s="1"/>
  <c r="U11" i="4"/>
  <c r="V11" i="4" s="1"/>
  <c r="U10" i="4"/>
  <c r="V10" i="4" s="1"/>
  <c r="U9" i="4"/>
  <c r="V9" i="4" s="1"/>
  <c r="U6" i="4"/>
  <c r="V6" i="4" s="1"/>
  <c r="U4" i="4"/>
  <c r="V4" i="4" s="1"/>
  <c r="V13" i="4" l="1"/>
  <c r="U24" i="4"/>
  <c r="V24" i="4"/>
  <c r="U26" i="4" l="1"/>
</calcChain>
</file>

<file path=xl/sharedStrings.xml><?xml version="1.0" encoding="utf-8"?>
<sst xmlns="http://schemas.openxmlformats.org/spreadsheetml/2006/main" count="78" uniqueCount="60">
  <si>
    <t>Importo di spesa</t>
  </si>
  <si>
    <t>TOTALE</t>
  </si>
  <si>
    <t>Canone aggiuntivo Bim cap. 1112</t>
  </si>
  <si>
    <t>Acquisto e permuta terreni - 3700</t>
  </si>
  <si>
    <t xml:space="preserve"> Ex F.I.M. cap. 1126</t>
  </si>
  <si>
    <t xml:space="preserve">Avanzo </t>
  </si>
  <si>
    <t>Spesa per incarichi progetti opere pubbliche 3018</t>
  </si>
  <si>
    <t>Manutenzione centrale idroellettrica - 3727</t>
  </si>
  <si>
    <t>Iva split payment cap. 1129 e recupero iva dall'erario</t>
  </si>
  <si>
    <t>Incarichi iniziative socio culturali - 3040</t>
  </si>
  <si>
    <t>Iniziative culturali di parte straordinaria - 3043</t>
  </si>
  <si>
    <t>Manutenzione patrimonio comunale - 3017</t>
  </si>
  <si>
    <t>Itc gestione associata - 3024</t>
  </si>
  <si>
    <t xml:space="preserve"> </t>
  </si>
  <si>
    <t>Conferimento capitale sociale Panarotta S.p.A. - 3728</t>
  </si>
  <si>
    <t>DISPONIBILITA'</t>
  </si>
  <si>
    <t>DISP. RESIDUA</t>
  </si>
  <si>
    <t xml:space="preserve">Vendita immobili cap. 1102 </t>
  </si>
  <si>
    <t>Spesa investimento gestione associata polizia locale - 2281</t>
  </si>
  <si>
    <t>OPERE PUBBLICHE 2020</t>
  </si>
  <si>
    <t>GAL Progetto Leader - cap. 1104</t>
  </si>
  <si>
    <t>Strada Battisti 3° stralcio - 3736</t>
  </si>
  <si>
    <t>PROSPETTO OPERE PUBBLICHE BILANCIO DI PREVISIONE 2020-2022</t>
  </si>
  <si>
    <t>Lavori di ampliamento della Minera Erdemolo - 3016</t>
  </si>
  <si>
    <t>Revisione Piano di Gestione Forestale dei beni silvo pastorali - 3026</t>
  </si>
  <si>
    <t>Fondo strat. comunità cap. 1113</t>
  </si>
  <si>
    <t>Contributo piano arredo urbano Bim cap. 1180</t>
  </si>
  <si>
    <t>Rimborso assicuraz. Cap. 1134</t>
  </si>
  <si>
    <t>Budget 2019 cap.  1136-1137-1138</t>
  </si>
  <si>
    <t>Budget 2020 cap. 1139</t>
  </si>
  <si>
    <t>Somma urgenza Battisti - 3053</t>
  </si>
  <si>
    <t>Somma urtenza Loc. Stelder - 3735</t>
  </si>
  <si>
    <t>Efficientamento energetico - 3726</t>
  </si>
  <si>
    <t>Efficientamento energetico - 3730</t>
  </si>
  <si>
    <t>Contributo Regione cap. 1118</t>
  </si>
  <si>
    <t>BDG 2020 NUOVO</t>
  </si>
  <si>
    <t>FINANZIAMENTI DA INSERIRE A BILANCIO</t>
  </si>
  <si>
    <t>BIM</t>
  </si>
  <si>
    <t>Acquisto manutenzione attrezzature cantiere - 3025</t>
  </si>
  <si>
    <t>Fondo strategico comunità - negozio cap. 3048</t>
  </si>
  <si>
    <t>Umpalai virtual reality - cap. 3031</t>
  </si>
  <si>
    <r>
      <t xml:space="preserve">Contributo PAT </t>
    </r>
    <r>
      <rPr>
        <b/>
        <sz val="7"/>
        <rFont val="Arial"/>
        <family val="2"/>
      </rPr>
      <t>cap. 1159-1160-1186-1161-1168 -1162-1179-1105-1106-1107-1116-1171-1115</t>
    </r>
  </si>
  <si>
    <t>Trasferimenti parte capitale scuola primaria - cap. 3056</t>
  </si>
  <si>
    <t>Piano arredo urbano finanziato dal B.I.M. - 3737 *</t>
  </si>
  <si>
    <t>SPESA SOSTENUTA</t>
  </si>
  <si>
    <t>DIFFERENZA</t>
  </si>
  <si>
    <t>NOTE</t>
  </si>
  <si>
    <t>OK 2020</t>
  </si>
  <si>
    <t>REVERSALE</t>
  </si>
  <si>
    <t xml:space="preserve">DISPONIBILITA' TOTALE € 54.831,77 DI CUI € 29.500,00 INSERITI E NON USATI NEL 2020 </t>
  </si>
  <si>
    <t>Liquidazione Macello Alta Valsugana S.r.l.</t>
  </si>
  <si>
    <t xml:space="preserve">OK 2020 </t>
  </si>
  <si>
    <t>NO</t>
  </si>
  <si>
    <t>CONTRIBUTI IN PIU' LEGGE 145/2018 E STOCKER 1105 E 1159</t>
  </si>
  <si>
    <t xml:space="preserve"> OK 2020</t>
  </si>
  <si>
    <t>ECO. CENT.</t>
  </si>
  <si>
    <t>587.036,49+800,81+5.021,79-0,80</t>
  </si>
  <si>
    <t>IMPORTI PREVISTI 2021</t>
  </si>
  <si>
    <t>IMPORTI DEFINITIVI 2021</t>
  </si>
  <si>
    <t>Oneri di conces. cap. 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</si>
</sst>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_-[$€-2]\ * #,##0.00_-;\-[$€-2]\ * #,##0.00_-;_-[$€-2]\ * &quot;-&quot;??_-;_-@_-"/>
    <numFmt numFmtId="166" formatCode="_-[$€]\ * #,##0.00_-;\-[$€]\ * #,##0.00_-;_-[$€]\ * &quot;-&quot;??_-;_-@_-"/>
    <numFmt numFmtId="167" formatCode="_-[$€-410]\ * #,##0.00_-;\-[$€-410]\ * #,##0.00_-;_-[$€-410]\ * &quot;-&quot;??_-;_-@_-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65" fontId="2" fillId="0" borderId="0" xfId="0" applyNumberFormat="1" applyFont="1" applyFill="1" applyBorder="1"/>
    <xf numFmtId="0" fontId="3" fillId="0" borderId="0" xfId="0" applyFont="1" applyFill="1"/>
    <xf numFmtId="0" fontId="5" fillId="0" borderId="1" xfId="0" applyFont="1" applyBorder="1"/>
    <xf numFmtId="167" fontId="5" fillId="0" borderId="1" xfId="4" applyNumberFormat="1" applyFont="1" applyBorder="1"/>
    <xf numFmtId="167" fontId="5" fillId="0" borderId="0" xfId="4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167" fontId="5" fillId="0" borderId="1" xfId="0" applyNumberFormat="1" applyFont="1" applyFill="1" applyBorder="1" applyAlignment="1">
      <alignment horizontal="center" vertical="center"/>
    </xf>
    <xf numFmtId="167" fontId="5" fillId="0" borderId="1" xfId="2" applyNumberFormat="1" applyFont="1" applyFill="1" applyBorder="1" applyAlignment="1">
      <alignment horizontal="center" vertical="center"/>
    </xf>
    <xf numFmtId="167" fontId="3" fillId="0" borderId="0" xfId="0" applyNumberFormat="1" applyFont="1" applyFill="1"/>
    <xf numFmtId="0" fontId="5" fillId="0" borderId="1" xfId="0" applyFont="1" applyFill="1" applyBorder="1" applyAlignment="1">
      <alignment horizontal="left" vertical="center" wrapText="1"/>
    </xf>
    <xf numFmtId="167" fontId="5" fillId="0" borderId="1" xfId="3" applyNumberFormat="1" applyFont="1" applyFill="1" applyBorder="1" applyAlignment="1">
      <alignment horizontal="center" vertical="center"/>
    </xf>
    <xf numFmtId="167" fontId="5" fillId="0" borderId="1" xfId="4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16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justify"/>
    </xf>
    <xf numFmtId="0" fontId="5" fillId="0" borderId="0" xfId="0" applyFont="1" applyFill="1"/>
    <xf numFmtId="167" fontId="5" fillId="0" borderId="0" xfId="4" applyNumberFormat="1" applyFont="1" applyFill="1"/>
    <xf numFmtId="167" fontId="5" fillId="0" borderId="0" xfId="0" applyNumberFormat="1" applyFont="1" applyFill="1"/>
    <xf numFmtId="167" fontId="4" fillId="0" borderId="1" xfId="4" applyNumberFormat="1" applyFont="1" applyFill="1" applyBorder="1" applyAlignment="1">
      <alignment horizontal="center" vertical="justify"/>
    </xf>
    <xf numFmtId="167" fontId="4" fillId="0" borderId="0" xfId="4" applyNumberFormat="1" applyFont="1" applyFill="1" applyBorder="1" applyAlignment="1">
      <alignment horizontal="center"/>
    </xf>
    <xf numFmtId="167" fontId="5" fillId="0" borderId="1" xfId="4" applyNumberFormat="1" applyFont="1" applyFill="1" applyBorder="1"/>
  </cellXfs>
  <cellStyles count="5">
    <cellStyle name="Euro" xfId="1"/>
    <cellStyle name="Migliaia" xfId="2" builtinId="3"/>
    <cellStyle name="Migliaia [0]" xfId="3" builtinId="6"/>
    <cellStyle name="Normale" xfId="0" builtinId="0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32"/>
  <sheetViews>
    <sheetView tabSelected="1" workbookViewId="0">
      <selection activeCell="I30" sqref="I30"/>
    </sheetView>
  </sheetViews>
  <sheetFormatPr defaultRowHeight="12" x14ac:dyDescent="0.2"/>
  <cols>
    <col min="1" max="1" width="26.42578125" style="1" customWidth="1"/>
    <col min="2" max="3" width="11.140625" style="1" bestFit="1" customWidth="1"/>
    <col min="4" max="5" width="11" style="1" customWidth="1"/>
    <col min="6" max="6" width="9.42578125" style="1" bestFit="1" customWidth="1"/>
    <col min="7" max="7" width="10.28515625" style="1" bestFit="1" customWidth="1"/>
    <col min="8" max="8" width="11.5703125" style="1" customWidth="1"/>
    <col min="9" max="10" width="11.140625" style="1" bestFit="1" customWidth="1"/>
    <col min="11" max="11" width="9.42578125" style="1" bestFit="1" customWidth="1"/>
    <col min="12" max="12" width="6.7109375" style="1" bestFit="1" customWidth="1"/>
    <col min="13" max="13" width="11.140625" style="1" bestFit="1" customWidth="1"/>
    <col min="14" max="14" width="11.42578125" style="1" customWidth="1"/>
    <col min="15" max="15" width="11" style="1" bestFit="1" customWidth="1"/>
    <col min="16" max="17" width="11.42578125" style="1" bestFit="1" customWidth="1"/>
    <col min="18" max="21" width="11.140625" style="1" bestFit="1" customWidth="1"/>
    <col min="22" max="22" width="12.42578125" style="1" bestFit="1" customWidth="1"/>
    <col min="23" max="23" width="15.42578125" style="1" bestFit="1" customWidth="1"/>
    <col min="24" max="16384" width="9.140625" style="1"/>
  </cols>
  <sheetData>
    <row r="1" spans="1:140" x14ac:dyDescent="0.2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140" s="3" customFormat="1" ht="67.5" x14ac:dyDescent="0.2">
      <c r="A2" s="8" t="s">
        <v>19</v>
      </c>
      <c r="B2" s="9" t="s">
        <v>0</v>
      </c>
      <c r="C2" s="9" t="s">
        <v>44</v>
      </c>
      <c r="D2" s="9" t="s">
        <v>45</v>
      </c>
      <c r="E2" s="9" t="s">
        <v>41</v>
      </c>
      <c r="F2" s="9" t="s">
        <v>34</v>
      </c>
      <c r="G2" s="9" t="s">
        <v>25</v>
      </c>
      <c r="H2" s="9" t="s">
        <v>20</v>
      </c>
      <c r="I2" s="9" t="s">
        <v>29</v>
      </c>
      <c r="J2" s="9" t="s">
        <v>28</v>
      </c>
      <c r="K2" s="9" t="s">
        <v>59</v>
      </c>
      <c r="L2" s="9" t="s">
        <v>5</v>
      </c>
      <c r="M2" s="9" t="s">
        <v>4</v>
      </c>
      <c r="N2" s="9" t="s">
        <v>2</v>
      </c>
      <c r="O2" s="9" t="s">
        <v>26</v>
      </c>
      <c r="P2" s="9" t="s">
        <v>17</v>
      </c>
      <c r="Q2" s="9" t="s">
        <v>8</v>
      </c>
      <c r="R2" s="9" t="s">
        <v>27</v>
      </c>
      <c r="S2" s="9" t="s">
        <v>50</v>
      </c>
      <c r="T2" s="9" t="s">
        <v>53</v>
      </c>
      <c r="U2" s="10" t="s">
        <v>1</v>
      </c>
    </row>
    <row r="3" spans="1:140" s="3" customFormat="1" ht="22.5" x14ac:dyDescent="0.2">
      <c r="A3" s="11" t="s">
        <v>11</v>
      </c>
      <c r="B3" s="12">
        <v>30067.73</v>
      </c>
      <c r="C3" s="12">
        <v>27259.46</v>
      </c>
      <c r="D3" s="12">
        <f>B3-C3</f>
        <v>2808.2700000000004</v>
      </c>
      <c r="E3" s="13"/>
      <c r="F3" s="13"/>
      <c r="G3" s="13"/>
      <c r="H3" s="13"/>
      <c r="I3" s="13">
        <v>0</v>
      </c>
      <c r="J3" s="12">
        <v>4169.7</v>
      </c>
      <c r="K3" s="13"/>
      <c r="L3" s="13"/>
      <c r="M3" s="13">
        <v>7067.73</v>
      </c>
      <c r="N3" s="12"/>
      <c r="O3" s="12"/>
      <c r="P3" s="12"/>
      <c r="Q3" s="12">
        <v>5022.03</v>
      </c>
      <c r="R3" s="12">
        <v>11000</v>
      </c>
      <c r="S3" s="12"/>
      <c r="T3" s="12"/>
      <c r="U3" s="13">
        <f>SUM(E3:S3)</f>
        <v>27259.46</v>
      </c>
      <c r="V3" s="14">
        <f>B3-U3-D3</f>
        <v>0</v>
      </c>
    </row>
    <row r="4" spans="1:140" s="3" customFormat="1" x14ac:dyDescent="0.2">
      <c r="A4" s="15" t="s">
        <v>12</v>
      </c>
      <c r="B4" s="12">
        <v>2706.46</v>
      </c>
      <c r="C4" s="12">
        <v>2706.46</v>
      </c>
      <c r="D4" s="12">
        <f t="shared" ref="D4:D24" si="0">B4-C4</f>
        <v>0</v>
      </c>
      <c r="E4" s="12"/>
      <c r="F4" s="12"/>
      <c r="G4" s="12"/>
      <c r="H4" s="12"/>
      <c r="I4" s="12"/>
      <c r="J4" s="16"/>
      <c r="K4" s="13"/>
      <c r="L4" s="12"/>
      <c r="M4" s="12">
        <v>2706.46</v>
      </c>
      <c r="N4" s="12"/>
      <c r="O4" s="12"/>
      <c r="P4" s="12"/>
      <c r="Q4" s="12"/>
      <c r="R4" s="12"/>
      <c r="S4" s="12"/>
      <c r="T4" s="12"/>
      <c r="U4" s="13">
        <f>SUM(E4:Q4)</f>
        <v>2706.46</v>
      </c>
      <c r="V4" s="14">
        <f t="shared" ref="V4:V24" si="1">B4-U4-D4</f>
        <v>0</v>
      </c>
    </row>
    <row r="5" spans="1:140" s="3" customFormat="1" ht="22.5" x14ac:dyDescent="0.2">
      <c r="A5" s="11" t="s">
        <v>38</v>
      </c>
      <c r="B5" s="12">
        <v>16030</v>
      </c>
      <c r="C5" s="12">
        <v>15053.68</v>
      </c>
      <c r="D5" s="12">
        <f t="shared" si="0"/>
        <v>976.31999999999971</v>
      </c>
      <c r="E5" s="12"/>
      <c r="F5" s="12"/>
      <c r="G5" s="12"/>
      <c r="H5" s="12"/>
      <c r="I5" s="12">
        <v>0</v>
      </c>
      <c r="J5" s="12">
        <v>15023.68</v>
      </c>
      <c r="K5" s="13"/>
      <c r="L5" s="17"/>
      <c r="M5" s="17">
        <v>30</v>
      </c>
      <c r="N5" s="12"/>
      <c r="O5" s="12"/>
      <c r="P5" s="12"/>
      <c r="Q5" s="12"/>
      <c r="R5" s="12"/>
      <c r="S5" s="12"/>
      <c r="T5" s="12"/>
      <c r="U5" s="13">
        <f>SUM(E5:Q5)</f>
        <v>15053.68</v>
      </c>
      <c r="V5" s="14">
        <f t="shared" si="1"/>
        <v>0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</row>
    <row r="6" spans="1:140" s="3" customFormat="1" x14ac:dyDescent="0.2">
      <c r="A6" s="11" t="s">
        <v>3</v>
      </c>
      <c r="B6" s="12">
        <v>10868.8</v>
      </c>
      <c r="C6" s="12">
        <v>4452</v>
      </c>
      <c r="D6" s="12">
        <f t="shared" si="0"/>
        <v>6416.7999999999993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>
        <v>4452</v>
      </c>
      <c r="Q6" s="12"/>
      <c r="R6" s="12"/>
      <c r="S6" s="12"/>
      <c r="T6" s="12"/>
      <c r="U6" s="13">
        <f>SUM(E6:Q6)</f>
        <v>4452</v>
      </c>
      <c r="V6" s="14">
        <f t="shared" si="1"/>
        <v>0</v>
      </c>
    </row>
    <row r="7" spans="1:140" s="3" customFormat="1" ht="22.5" x14ac:dyDescent="0.2">
      <c r="A7" s="15" t="s">
        <v>7</v>
      </c>
      <c r="B7" s="12">
        <v>25000</v>
      </c>
      <c r="C7" s="12">
        <v>24824.32</v>
      </c>
      <c r="D7" s="12">
        <f t="shared" si="0"/>
        <v>175.68000000000029</v>
      </c>
      <c r="E7" s="12">
        <v>8275</v>
      </c>
      <c r="F7" s="12"/>
      <c r="G7" s="12"/>
      <c r="H7" s="12"/>
      <c r="I7" s="12">
        <v>0</v>
      </c>
      <c r="J7" s="16">
        <v>1147.22</v>
      </c>
      <c r="K7" s="13"/>
      <c r="L7" s="12"/>
      <c r="M7" s="12">
        <v>15402.1</v>
      </c>
      <c r="N7" s="12" t="s">
        <v>13</v>
      </c>
      <c r="O7" s="12"/>
      <c r="P7" s="12"/>
      <c r="Q7" s="12"/>
      <c r="R7" s="12"/>
      <c r="S7" s="12">
        <v>652.25</v>
      </c>
      <c r="T7" s="12"/>
      <c r="U7" s="13">
        <f>SUM(E7:Q7)</f>
        <v>24824.32</v>
      </c>
      <c r="V7" s="14">
        <f t="shared" si="1"/>
        <v>0</v>
      </c>
    </row>
    <row r="8" spans="1:140" s="3" customFormat="1" ht="23.25" customHeight="1" x14ac:dyDescent="0.2">
      <c r="A8" s="15" t="s">
        <v>6</v>
      </c>
      <c r="B8" s="12">
        <v>24832.16</v>
      </c>
      <c r="C8" s="12">
        <v>17489.169999999998</v>
      </c>
      <c r="D8" s="12">
        <f t="shared" si="0"/>
        <v>7342.9900000000016</v>
      </c>
      <c r="E8" s="12" t="s">
        <v>13</v>
      </c>
      <c r="F8" s="12"/>
      <c r="G8" s="12"/>
      <c r="H8" s="12"/>
      <c r="I8" s="12"/>
      <c r="J8" s="16"/>
      <c r="K8" s="13" t="s">
        <v>13</v>
      </c>
      <c r="L8" s="12"/>
      <c r="M8" s="12">
        <v>0</v>
      </c>
      <c r="N8" s="12">
        <v>8169.32</v>
      </c>
      <c r="O8" s="12"/>
      <c r="P8" s="12">
        <v>4049.85</v>
      </c>
      <c r="Q8" s="12"/>
      <c r="R8" s="12">
        <v>5270</v>
      </c>
      <c r="S8" s="12"/>
      <c r="T8" s="12"/>
      <c r="U8" s="13">
        <f>SUM(E8:S8)</f>
        <v>17489.169999999998</v>
      </c>
      <c r="V8" s="14">
        <f t="shared" si="1"/>
        <v>0</v>
      </c>
    </row>
    <row r="9" spans="1:140" s="3" customFormat="1" ht="22.5" x14ac:dyDescent="0.2">
      <c r="A9" s="15" t="s">
        <v>9</v>
      </c>
      <c r="B9" s="12">
        <v>2000</v>
      </c>
      <c r="C9" s="12">
        <v>2000</v>
      </c>
      <c r="D9" s="12">
        <f t="shared" si="0"/>
        <v>0</v>
      </c>
      <c r="E9" s="12"/>
      <c r="F9" s="12"/>
      <c r="G9" s="12"/>
      <c r="H9" s="12"/>
      <c r="I9" s="12">
        <v>0</v>
      </c>
      <c r="J9" s="16">
        <v>1000</v>
      </c>
      <c r="K9" s="13">
        <v>0</v>
      </c>
      <c r="L9" s="12"/>
      <c r="M9" s="12">
        <v>1000</v>
      </c>
      <c r="N9" s="12"/>
      <c r="O9" s="12"/>
      <c r="P9" s="12"/>
      <c r="Q9" s="12"/>
      <c r="R9" s="12"/>
      <c r="S9" s="12"/>
      <c r="T9" s="12"/>
      <c r="U9" s="13">
        <f>SUM(E9:Q9)</f>
        <v>2000</v>
      </c>
      <c r="V9" s="14">
        <f t="shared" si="1"/>
        <v>0</v>
      </c>
    </row>
    <row r="10" spans="1:140" s="3" customFormat="1" ht="22.5" x14ac:dyDescent="0.2">
      <c r="A10" s="15" t="s">
        <v>10</v>
      </c>
      <c r="B10" s="12">
        <v>1560</v>
      </c>
      <c r="C10" s="12">
        <v>1560</v>
      </c>
      <c r="D10" s="12">
        <f t="shared" si="0"/>
        <v>0</v>
      </c>
      <c r="E10" s="12"/>
      <c r="F10" s="12"/>
      <c r="G10" s="12"/>
      <c r="H10" s="12"/>
      <c r="I10" s="12">
        <v>0</v>
      </c>
      <c r="J10" s="16">
        <v>1560</v>
      </c>
      <c r="K10" s="13">
        <v>0</v>
      </c>
      <c r="L10" s="12"/>
      <c r="M10" s="12"/>
      <c r="N10" s="12"/>
      <c r="O10" s="12"/>
      <c r="P10" s="12"/>
      <c r="Q10" s="12"/>
      <c r="R10" s="12"/>
      <c r="S10" s="12"/>
      <c r="T10" s="12"/>
      <c r="U10" s="13">
        <f>SUM(E10:Q10)</f>
        <v>1560</v>
      </c>
      <c r="V10" s="14">
        <f t="shared" si="1"/>
        <v>0</v>
      </c>
    </row>
    <row r="11" spans="1:140" s="3" customFormat="1" ht="22.5" x14ac:dyDescent="0.2">
      <c r="A11" s="15" t="s">
        <v>14</v>
      </c>
      <c r="B11" s="12">
        <v>2131.9499999999998</v>
      </c>
      <c r="C11" s="12">
        <v>1650</v>
      </c>
      <c r="D11" s="12">
        <f t="shared" si="0"/>
        <v>481.94999999999982</v>
      </c>
      <c r="E11" s="12"/>
      <c r="F11" s="12"/>
      <c r="G11" s="12"/>
      <c r="H11" s="12"/>
      <c r="I11" s="12"/>
      <c r="J11" s="16"/>
      <c r="K11" s="13"/>
      <c r="L11" s="12"/>
      <c r="M11" s="12">
        <v>1650</v>
      </c>
      <c r="N11" s="12"/>
      <c r="O11" s="12"/>
      <c r="P11" s="12"/>
      <c r="Q11" s="12"/>
      <c r="R11" s="12"/>
      <c r="S11" s="12"/>
      <c r="T11" s="12"/>
      <c r="U11" s="13">
        <f>SUM(E11:Q11)</f>
        <v>1650</v>
      </c>
      <c r="V11" s="14">
        <f t="shared" si="1"/>
        <v>0</v>
      </c>
    </row>
    <row r="12" spans="1:140" s="3" customFormat="1" ht="22.5" x14ac:dyDescent="0.2">
      <c r="A12" s="15" t="s">
        <v>18</v>
      </c>
      <c r="B12" s="12">
        <v>500</v>
      </c>
      <c r="C12" s="12">
        <v>500</v>
      </c>
      <c r="D12" s="12">
        <f t="shared" si="0"/>
        <v>0</v>
      </c>
      <c r="E12" s="12"/>
      <c r="F12" s="12"/>
      <c r="G12" s="12"/>
      <c r="H12" s="12"/>
      <c r="I12" s="12"/>
      <c r="J12" s="16"/>
      <c r="K12" s="13"/>
      <c r="L12" s="12"/>
      <c r="M12" s="12">
        <v>500</v>
      </c>
      <c r="N12" s="12"/>
      <c r="O12" s="12"/>
      <c r="P12" s="12"/>
      <c r="Q12" s="12"/>
      <c r="R12" s="12"/>
      <c r="S12" s="12"/>
      <c r="T12" s="12"/>
      <c r="U12" s="13">
        <f>SUM(E12:Q12)</f>
        <v>500</v>
      </c>
      <c r="V12" s="14">
        <f t="shared" si="1"/>
        <v>0</v>
      </c>
      <c r="W12" s="14"/>
    </row>
    <row r="13" spans="1:140" s="3" customFormat="1" x14ac:dyDescent="0.2">
      <c r="A13" s="15" t="s">
        <v>21</v>
      </c>
      <c r="B13" s="12">
        <v>100000</v>
      </c>
      <c r="C13" s="12">
        <v>100000</v>
      </c>
      <c r="D13" s="12">
        <f t="shared" si="0"/>
        <v>0</v>
      </c>
      <c r="E13" s="12"/>
      <c r="F13" s="12"/>
      <c r="G13" s="12"/>
      <c r="H13" s="12"/>
      <c r="I13" s="12">
        <v>46607</v>
      </c>
      <c r="J13" s="16">
        <v>3229.16</v>
      </c>
      <c r="K13" s="13"/>
      <c r="L13" s="12"/>
      <c r="M13" s="12">
        <v>2391.75</v>
      </c>
      <c r="N13" s="12">
        <v>36851.94</v>
      </c>
      <c r="O13" s="12"/>
      <c r="P13" s="12">
        <v>10920.15</v>
      </c>
      <c r="Q13" s="12"/>
      <c r="R13" s="12"/>
      <c r="S13" s="12"/>
      <c r="T13" s="12"/>
      <c r="U13" s="13">
        <f>SUM(E13:Q13)</f>
        <v>100000</v>
      </c>
      <c r="V13" s="14">
        <f t="shared" si="1"/>
        <v>0</v>
      </c>
      <c r="W13" s="14"/>
    </row>
    <row r="14" spans="1:140" s="3" customFormat="1" ht="22.5" x14ac:dyDescent="0.2">
      <c r="A14" s="15" t="s">
        <v>43</v>
      </c>
      <c r="B14" s="12">
        <v>29906.33</v>
      </c>
      <c r="C14" s="12">
        <v>0</v>
      </c>
      <c r="D14" s="12">
        <f t="shared" si="0"/>
        <v>29906.33</v>
      </c>
      <c r="E14" s="12"/>
      <c r="F14" s="12"/>
      <c r="G14" s="12"/>
      <c r="H14" s="12"/>
      <c r="I14" s="12"/>
      <c r="J14" s="16"/>
      <c r="K14" s="13"/>
      <c r="L14" s="12"/>
      <c r="M14" s="12"/>
      <c r="N14" s="12"/>
      <c r="O14" s="12">
        <v>0</v>
      </c>
      <c r="P14" s="12"/>
      <c r="Q14" s="12"/>
      <c r="R14" s="12"/>
      <c r="S14" s="12"/>
      <c r="T14" s="12"/>
      <c r="U14" s="13">
        <f>SUM(E14:S14)</f>
        <v>0</v>
      </c>
      <c r="V14" s="14">
        <f t="shared" si="1"/>
        <v>0</v>
      </c>
      <c r="W14" s="14"/>
    </row>
    <row r="15" spans="1:140" s="3" customFormat="1" ht="22.5" x14ac:dyDescent="0.2">
      <c r="A15" s="15" t="s">
        <v>23</v>
      </c>
      <c r="B15" s="12">
        <v>139571.20000000001</v>
      </c>
      <c r="C15" s="12">
        <v>0</v>
      </c>
      <c r="D15" s="12">
        <f t="shared" si="0"/>
        <v>139571.20000000001</v>
      </c>
      <c r="E15" s="12"/>
      <c r="F15" s="12"/>
      <c r="G15" s="12"/>
      <c r="H15" s="12">
        <v>0</v>
      </c>
      <c r="I15" s="12"/>
      <c r="J15" s="16">
        <v>0</v>
      </c>
      <c r="K15" s="13"/>
      <c r="L15" s="12"/>
      <c r="M15" s="12">
        <v>0</v>
      </c>
      <c r="N15" s="12">
        <v>0</v>
      </c>
      <c r="O15" s="12"/>
      <c r="P15" s="12"/>
      <c r="Q15" s="12"/>
      <c r="R15" s="12"/>
      <c r="S15" s="12"/>
      <c r="T15" s="12"/>
      <c r="U15" s="13">
        <f t="shared" ref="U15:U22" si="2">SUM(E15:Q15)</f>
        <v>0</v>
      </c>
      <c r="V15" s="14">
        <f t="shared" si="1"/>
        <v>0</v>
      </c>
      <c r="W15" s="14"/>
    </row>
    <row r="16" spans="1:140" s="3" customFormat="1" ht="33.75" x14ac:dyDescent="0.2">
      <c r="A16" s="15" t="s">
        <v>24</v>
      </c>
      <c r="B16" s="12">
        <v>38443.32</v>
      </c>
      <c r="C16" s="12">
        <v>33465.72</v>
      </c>
      <c r="D16" s="12">
        <f t="shared" si="0"/>
        <v>4977.5999999999985</v>
      </c>
      <c r="E16" s="12">
        <v>15755.46</v>
      </c>
      <c r="F16" s="12"/>
      <c r="G16" s="12"/>
      <c r="H16" s="12"/>
      <c r="I16" s="12"/>
      <c r="J16" s="16">
        <v>10777.86</v>
      </c>
      <c r="K16" s="13"/>
      <c r="L16" s="12"/>
      <c r="M16" s="12"/>
      <c r="N16" s="12"/>
      <c r="O16" s="12"/>
      <c r="P16" s="12"/>
      <c r="Q16" s="12">
        <v>6932.4</v>
      </c>
      <c r="R16" s="12"/>
      <c r="S16" s="12"/>
      <c r="T16" s="12"/>
      <c r="U16" s="13">
        <f t="shared" si="2"/>
        <v>33465.72</v>
      </c>
      <c r="V16" s="14">
        <f t="shared" si="1"/>
        <v>0</v>
      </c>
      <c r="W16" s="14"/>
    </row>
    <row r="17" spans="1:140" s="3" customFormat="1" x14ac:dyDescent="0.2">
      <c r="A17" s="15" t="s">
        <v>33</v>
      </c>
      <c r="B17" s="12">
        <v>50000</v>
      </c>
      <c r="C17" s="12">
        <v>50000</v>
      </c>
      <c r="D17" s="12">
        <f t="shared" si="0"/>
        <v>0</v>
      </c>
      <c r="E17" s="12">
        <v>50000</v>
      </c>
      <c r="F17" s="12"/>
      <c r="G17" s="12"/>
      <c r="H17" s="12"/>
      <c r="I17" s="12"/>
      <c r="J17" s="16"/>
      <c r="K17" s="13"/>
      <c r="L17" s="12"/>
      <c r="M17" s="12"/>
      <c r="N17" s="12"/>
      <c r="O17" s="12"/>
      <c r="P17" s="12"/>
      <c r="Q17" s="12"/>
      <c r="R17" s="12"/>
      <c r="S17" s="12"/>
      <c r="T17" s="12"/>
      <c r="U17" s="13">
        <f t="shared" si="2"/>
        <v>50000</v>
      </c>
      <c r="V17" s="14">
        <f t="shared" si="1"/>
        <v>0</v>
      </c>
      <c r="W17" s="14"/>
    </row>
    <row r="18" spans="1:140" s="3" customFormat="1" x14ac:dyDescent="0.2">
      <c r="A18" s="15" t="s">
        <v>32</v>
      </c>
      <c r="B18" s="12">
        <v>21000</v>
      </c>
      <c r="C18" s="12">
        <v>21000</v>
      </c>
      <c r="D18" s="12">
        <f t="shared" si="0"/>
        <v>0</v>
      </c>
      <c r="E18" s="12">
        <v>19329.89</v>
      </c>
      <c r="F18" s="12"/>
      <c r="G18" s="12"/>
      <c r="H18" s="12"/>
      <c r="I18" s="12">
        <v>0</v>
      </c>
      <c r="J18" s="16">
        <v>1000</v>
      </c>
      <c r="K18" s="13"/>
      <c r="L18" s="12"/>
      <c r="M18" s="12">
        <v>670.11</v>
      </c>
      <c r="N18" s="12"/>
      <c r="O18" s="12"/>
      <c r="P18" s="12"/>
      <c r="Q18" s="12"/>
      <c r="R18" s="12"/>
      <c r="S18" s="12"/>
      <c r="T18" s="12"/>
      <c r="U18" s="13">
        <f t="shared" si="2"/>
        <v>21000</v>
      </c>
      <c r="V18" s="14">
        <f t="shared" si="1"/>
        <v>0</v>
      </c>
      <c r="W18" s="14"/>
    </row>
    <row r="19" spans="1:140" s="3" customFormat="1" x14ac:dyDescent="0.2">
      <c r="A19" s="15" t="s">
        <v>30</v>
      </c>
      <c r="B19" s="12">
        <v>17415.77</v>
      </c>
      <c r="C19" s="12">
        <v>17415.77</v>
      </c>
      <c r="D19" s="12">
        <f t="shared" si="0"/>
        <v>0</v>
      </c>
      <c r="E19" s="12">
        <v>14000</v>
      </c>
      <c r="F19" s="12"/>
      <c r="G19" s="12"/>
      <c r="H19" s="12"/>
      <c r="I19" s="12"/>
      <c r="J19" s="16"/>
      <c r="K19" s="13"/>
      <c r="L19" s="12"/>
      <c r="M19" s="12">
        <v>1415.77</v>
      </c>
      <c r="N19" s="12">
        <v>2000</v>
      </c>
      <c r="O19" s="12"/>
      <c r="P19" s="12"/>
      <c r="Q19" s="12"/>
      <c r="R19" s="12"/>
      <c r="S19" s="12"/>
      <c r="T19" s="12"/>
      <c r="U19" s="13">
        <f t="shared" si="2"/>
        <v>17415.77</v>
      </c>
      <c r="V19" s="14">
        <f t="shared" si="1"/>
        <v>0</v>
      </c>
      <c r="W19" s="14"/>
    </row>
    <row r="20" spans="1:140" s="3" customFormat="1" x14ac:dyDescent="0.2">
      <c r="A20" s="15" t="s">
        <v>31</v>
      </c>
      <c r="B20" s="12">
        <v>20302.77</v>
      </c>
      <c r="C20" s="12">
        <v>20302.77</v>
      </c>
      <c r="D20" s="12">
        <f t="shared" si="0"/>
        <v>0</v>
      </c>
      <c r="E20" s="12">
        <v>18999.990000000002</v>
      </c>
      <c r="F20" s="12"/>
      <c r="G20" s="12"/>
      <c r="H20" s="12"/>
      <c r="I20" s="12"/>
      <c r="J20" s="16"/>
      <c r="K20" s="13"/>
      <c r="L20" s="12"/>
      <c r="M20" s="12">
        <v>1302.78</v>
      </c>
      <c r="N20" s="12"/>
      <c r="O20" s="12"/>
      <c r="P20" s="12"/>
      <c r="Q20" s="12"/>
      <c r="R20" s="12"/>
      <c r="S20" s="12"/>
      <c r="T20" s="12"/>
      <c r="U20" s="13">
        <f t="shared" si="2"/>
        <v>20302.77</v>
      </c>
      <c r="V20" s="14">
        <f t="shared" si="1"/>
        <v>0</v>
      </c>
      <c r="W20" s="14"/>
    </row>
    <row r="21" spans="1:140" s="3" customFormat="1" x14ac:dyDescent="0.2">
      <c r="A21" s="15" t="s">
        <v>40</v>
      </c>
      <c r="B21" s="12">
        <v>12200</v>
      </c>
      <c r="C21" s="12">
        <v>12187.8</v>
      </c>
      <c r="D21" s="12">
        <f t="shared" si="0"/>
        <v>12.200000000000728</v>
      </c>
      <c r="E21" s="12"/>
      <c r="F21" s="12">
        <v>9760</v>
      </c>
      <c r="G21" s="12"/>
      <c r="H21" s="12"/>
      <c r="I21" s="12"/>
      <c r="J21" s="16">
        <v>0</v>
      </c>
      <c r="K21" s="13">
        <v>0</v>
      </c>
      <c r="L21" s="12"/>
      <c r="M21" s="12"/>
      <c r="N21" s="12">
        <v>2427.8000000000002</v>
      </c>
      <c r="O21" s="12"/>
      <c r="P21" s="12"/>
      <c r="Q21" s="12"/>
      <c r="R21" s="12"/>
      <c r="S21" s="12"/>
      <c r="T21" s="12"/>
      <c r="U21" s="13">
        <f t="shared" si="2"/>
        <v>12187.8</v>
      </c>
      <c r="V21" s="14">
        <f t="shared" si="1"/>
        <v>0</v>
      </c>
      <c r="W21" s="14"/>
    </row>
    <row r="22" spans="1:140" s="3" customFormat="1" ht="22.5" x14ac:dyDescent="0.2">
      <c r="A22" s="15" t="s">
        <v>39</v>
      </c>
      <c r="B22" s="12">
        <v>42000</v>
      </c>
      <c r="C22" s="12">
        <v>0</v>
      </c>
      <c r="D22" s="12">
        <f t="shared" si="0"/>
        <v>42000</v>
      </c>
      <c r="E22" s="12"/>
      <c r="F22" s="12"/>
      <c r="G22" s="12">
        <v>0</v>
      </c>
      <c r="H22" s="12"/>
      <c r="I22" s="12"/>
      <c r="J22" s="16"/>
      <c r="K22" s="13"/>
      <c r="L22" s="12"/>
      <c r="M22" s="12"/>
      <c r="N22" s="12"/>
      <c r="O22" s="12"/>
      <c r="P22" s="12"/>
      <c r="Q22" s="12"/>
      <c r="R22" s="12"/>
      <c r="S22" s="12"/>
      <c r="T22" s="12"/>
      <c r="U22" s="13">
        <f t="shared" si="2"/>
        <v>0</v>
      </c>
      <c r="V22" s="14">
        <f t="shared" si="1"/>
        <v>0</v>
      </c>
      <c r="W22" s="14"/>
    </row>
    <row r="23" spans="1:140" s="3" customFormat="1" ht="21.75" customHeight="1" x14ac:dyDescent="0.2">
      <c r="A23" s="15" t="s">
        <v>42</v>
      </c>
      <c r="B23" s="12">
        <v>500</v>
      </c>
      <c r="C23" s="12">
        <v>148.56</v>
      </c>
      <c r="D23" s="12">
        <f t="shared" si="0"/>
        <v>351.44</v>
      </c>
      <c r="E23" s="12"/>
      <c r="F23" s="12"/>
      <c r="G23" s="12"/>
      <c r="H23" s="12"/>
      <c r="I23" s="12">
        <v>0</v>
      </c>
      <c r="J23" s="16"/>
      <c r="K23" s="13"/>
      <c r="L23" s="12"/>
      <c r="M23" s="12"/>
      <c r="N23" s="12"/>
      <c r="O23" s="12"/>
      <c r="P23" s="12"/>
      <c r="Q23" s="12"/>
      <c r="R23" s="12"/>
      <c r="S23" s="12">
        <v>148.56</v>
      </c>
      <c r="T23" s="12"/>
      <c r="U23" s="13">
        <f>SUM(E23:T23)</f>
        <v>148.56</v>
      </c>
      <c r="V23" s="14">
        <f t="shared" si="1"/>
        <v>0</v>
      </c>
      <c r="W23" s="14"/>
    </row>
    <row r="24" spans="1:140" s="3" customFormat="1" x14ac:dyDescent="0.2">
      <c r="A24" s="18" t="s">
        <v>1</v>
      </c>
      <c r="B24" s="12">
        <f>SUM(B3:B23)</f>
        <v>587036.49</v>
      </c>
      <c r="C24" s="19">
        <f>SUM(C3:C23)</f>
        <v>352015.71</v>
      </c>
      <c r="D24" s="12">
        <f t="shared" si="0"/>
        <v>235020.77999999997</v>
      </c>
      <c r="E24" s="19">
        <f>SUM(E3:E23)</f>
        <v>126360.34</v>
      </c>
      <c r="F24" s="19">
        <f t="shared" ref="F24:T24" si="3">SUM(F3:F23)</f>
        <v>9760</v>
      </c>
      <c r="G24" s="19">
        <f t="shared" si="3"/>
        <v>0</v>
      </c>
      <c r="H24" s="19">
        <f t="shared" si="3"/>
        <v>0</v>
      </c>
      <c r="I24" s="19">
        <f t="shared" si="3"/>
        <v>46607</v>
      </c>
      <c r="J24" s="19">
        <f t="shared" si="3"/>
        <v>37907.620000000003</v>
      </c>
      <c r="K24" s="19">
        <f t="shared" si="3"/>
        <v>0</v>
      </c>
      <c r="L24" s="19">
        <f t="shared" si="3"/>
        <v>0</v>
      </c>
      <c r="M24" s="19">
        <f t="shared" si="3"/>
        <v>34136.699999999997</v>
      </c>
      <c r="N24" s="19">
        <f t="shared" si="3"/>
        <v>49449.060000000005</v>
      </c>
      <c r="O24" s="19">
        <f t="shared" si="3"/>
        <v>0</v>
      </c>
      <c r="P24" s="19">
        <f t="shared" si="3"/>
        <v>19422</v>
      </c>
      <c r="Q24" s="19">
        <f t="shared" si="3"/>
        <v>11954.43</v>
      </c>
      <c r="R24" s="19">
        <f t="shared" si="3"/>
        <v>16270</v>
      </c>
      <c r="S24" s="19">
        <f t="shared" si="3"/>
        <v>800.81</v>
      </c>
      <c r="T24" s="19">
        <f t="shared" si="3"/>
        <v>0</v>
      </c>
      <c r="U24" s="19">
        <f>SUM(U3:U23)</f>
        <v>352015.71</v>
      </c>
      <c r="V24" s="14">
        <f t="shared" si="1"/>
        <v>0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</row>
    <row r="25" spans="1:140" s="3" customFormat="1" x14ac:dyDescent="0.2">
      <c r="A25" s="18" t="s">
        <v>15</v>
      </c>
      <c r="B25" s="20"/>
      <c r="C25" s="20"/>
      <c r="D25" s="20"/>
      <c r="E25" s="21">
        <v>129683.24</v>
      </c>
      <c r="F25" s="21">
        <v>9760</v>
      </c>
      <c r="G25" s="21">
        <v>42000</v>
      </c>
      <c r="H25" s="21">
        <v>86284.56</v>
      </c>
      <c r="I25" s="21">
        <v>76107</v>
      </c>
      <c r="J25" s="21">
        <v>70668.399999999994</v>
      </c>
      <c r="K25" s="21">
        <v>5000</v>
      </c>
      <c r="L25" s="21">
        <v>0</v>
      </c>
      <c r="M25" s="21">
        <v>34136.699999999997</v>
      </c>
      <c r="N25" s="21">
        <v>49449.06</v>
      </c>
      <c r="O25" s="21">
        <v>29906.33</v>
      </c>
      <c r="P25" s="21">
        <v>25838</v>
      </c>
      <c r="Q25" s="21">
        <v>11932.4</v>
      </c>
      <c r="R25" s="21">
        <v>16270</v>
      </c>
      <c r="S25" s="21">
        <v>800.81</v>
      </c>
      <c r="T25" s="21">
        <v>5021.79</v>
      </c>
      <c r="U25" s="21">
        <f>SUM(E25:T25)</f>
        <v>592858.29</v>
      </c>
      <c r="V25" s="14" t="s">
        <v>56</v>
      </c>
    </row>
    <row r="26" spans="1:140" s="3" customFormat="1" x14ac:dyDescent="0.2">
      <c r="A26" s="18" t="s">
        <v>16</v>
      </c>
      <c r="B26" s="20"/>
      <c r="C26" s="20"/>
      <c r="D26" s="20"/>
      <c r="E26" s="21">
        <f>E25-E24</f>
        <v>3322.9000000000087</v>
      </c>
      <c r="F26" s="21"/>
      <c r="G26" s="21">
        <f t="shared" ref="G26:U26" si="4">G25-G24</f>
        <v>42000</v>
      </c>
      <c r="H26" s="21">
        <f t="shared" si="4"/>
        <v>86284.56</v>
      </c>
      <c r="I26" s="21">
        <f t="shared" si="4"/>
        <v>29500</v>
      </c>
      <c r="J26" s="21">
        <f t="shared" si="4"/>
        <v>32760.779999999992</v>
      </c>
      <c r="K26" s="21">
        <f t="shared" si="4"/>
        <v>5000</v>
      </c>
      <c r="L26" s="21">
        <f t="shared" si="4"/>
        <v>0</v>
      </c>
      <c r="M26" s="21">
        <f t="shared" si="4"/>
        <v>0</v>
      </c>
      <c r="N26" s="21">
        <f t="shared" si="4"/>
        <v>0</v>
      </c>
      <c r="O26" s="21">
        <f t="shared" si="4"/>
        <v>29906.33</v>
      </c>
      <c r="P26" s="21">
        <f t="shared" si="4"/>
        <v>6416</v>
      </c>
      <c r="Q26" s="21">
        <f t="shared" si="4"/>
        <v>-22.030000000000655</v>
      </c>
      <c r="R26" s="21">
        <f t="shared" ref="R26" si="5">R25-R24</f>
        <v>0</v>
      </c>
      <c r="S26" s="21"/>
      <c r="T26" s="21"/>
      <c r="U26" s="21">
        <f t="shared" si="4"/>
        <v>240842.58000000002</v>
      </c>
      <c r="V26" s="14"/>
    </row>
    <row r="27" spans="1:140" s="3" customFormat="1" x14ac:dyDescent="0.2">
      <c r="A27" s="22" t="s">
        <v>46</v>
      </c>
      <c r="B27" s="22"/>
      <c r="C27" s="22"/>
      <c r="D27" s="23"/>
      <c r="E27" s="24"/>
      <c r="F27" s="24" t="s">
        <v>47</v>
      </c>
      <c r="G27" s="24">
        <v>2021</v>
      </c>
      <c r="H27" s="24">
        <v>2021</v>
      </c>
      <c r="I27" s="25" t="s">
        <v>54</v>
      </c>
      <c r="J27" s="24" t="s">
        <v>47</v>
      </c>
      <c r="K27" s="24" t="s">
        <v>52</v>
      </c>
      <c r="L27" s="24" t="s">
        <v>52</v>
      </c>
      <c r="M27" s="24" t="s">
        <v>47</v>
      </c>
      <c r="N27" s="24" t="s">
        <v>47</v>
      </c>
      <c r="O27" s="24">
        <v>2021</v>
      </c>
      <c r="P27" s="24" t="s">
        <v>47</v>
      </c>
      <c r="Q27" s="24" t="s">
        <v>47</v>
      </c>
      <c r="R27" s="24" t="s">
        <v>51</v>
      </c>
      <c r="S27" s="24" t="s">
        <v>47</v>
      </c>
      <c r="T27" s="24"/>
      <c r="U27" s="24"/>
    </row>
    <row r="28" spans="1:140" s="3" customFormat="1" x14ac:dyDescent="0.2">
      <c r="A28" s="22" t="s">
        <v>46</v>
      </c>
      <c r="B28" s="22"/>
      <c r="C28" s="22"/>
      <c r="D28" s="22"/>
      <c r="E28" s="22" t="s">
        <v>55</v>
      </c>
      <c r="F28" s="22"/>
      <c r="G28" s="22"/>
      <c r="H28" s="22"/>
      <c r="I28" s="22" t="s">
        <v>48</v>
      </c>
      <c r="J28" s="22" t="s">
        <v>48</v>
      </c>
      <c r="K28" s="22"/>
      <c r="L28" s="22"/>
      <c r="M28" s="22" t="s">
        <v>48</v>
      </c>
      <c r="N28" s="22" t="s">
        <v>48</v>
      </c>
      <c r="O28" s="22"/>
      <c r="P28" s="22" t="s">
        <v>48</v>
      </c>
      <c r="Q28" s="22" t="s">
        <v>48</v>
      </c>
      <c r="R28" s="22" t="s">
        <v>48</v>
      </c>
      <c r="S28" s="22" t="s">
        <v>48</v>
      </c>
      <c r="T28" s="22"/>
      <c r="U28" s="22"/>
    </row>
    <row r="29" spans="1:140" s="3" customFormat="1" x14ac:dyDescent="0.2">
      <c r="A29" s="26"/>
      <c r="B29" s="26"/>
      <c r="C29" s="26"/>
      <c r="D29" s="26"/>
      <c r="E29" s="26"/>
      <c r="F29" s="26"/>
      <c r="G29" s="26"/>
      <c r="H29" s="26"/>
      <c r="I29" s="27">
        <v>46607</v>
      </c>
      <c r="J29" s="26"/>
      <c r="K29" s="26"/>
      <c r="L29" s="26"/>
      <c r="M29" s="26"/>
      <c r="N29" s="26"/>
      <c r="O29" s="26"/>
      <c r="P29" s="28">
        <v>19422</v>
      </c>
      <c r="Q29" s="26"/>
      <c r="R29" s="26"/>
      <c r="S29" s="26"/>
      <c r="T29" s="26"/>
      <c r="U29" s="26"/>
    </row>
    <row r="30" spans="1:140" s="3" customFormat="1" ht="45.75" customHeight="1" x14ac:dyDescent="0.2">
      <c r="A30" s="29" t="s">
        <v>36</v>
      </c>
      <c r="B30" s="29" t="s">
        <v>57</v>
      </c>
      <c r="C30" s="29" t="s">
        <v>58</v>
      </c>
      <c r="D30" s="30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140" s="3" customFormat="1" x14ac:dyDescent="0.2">
      <c r="A31" s="18" t="s">
        <v>35</v>
      </c>
      <c r="B31" s="31">
        <v>25331.77</v>
      </c>
      <c r="C31" s="31">
        <v>54831</v>
      </c>
      <c r="D31" s="26" t="s">
        <v>49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140" x14ac:dyDescent="0.2">
      <c r="A32" s="4" t="s">
        <v>37</v>
      </c>
      <c r="B32" s="5">
        <v>7000</v>
      </c>
      <c r="C32" s="5">
        <v>7000</v>
      </c>
      <c r="D32" s="6"/>
    </row>
  </sheetData>
  <mergeCells count="1">
    <mergeCell ref="A1:U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 OK</vt:lpstr>
    </vt:vector>
  </TitlesOfParts>
  <Company>COMUNE DI BEDOLLO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</dc:creator>
  <cp:lastModifiedBy>Bocher Patrizia</cp:lastModifiedBy>
  <cp:lastPrinted>2021-02-19T11:51:10Z</cp:lastPrinted>
  <dcterms:created xsi:type="dcterms:W3CDTF">2007-11-07T13:07:46Z</dcterms:created>
  <dcterms:modified xsi:type="dcterms:W3CDTF">2021-03-31T09:31:01Z</dcterms:modified>
</cp:coreProperties>
</file>